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ilan\2025\Quarter\Q3\MSE\"/>
    </mc:Choice>
  </mc:AlternateContent>
  <xr:revisionPtr revIDLastSave="0" documentId="13_ncr:1_{B6FBC6D9-DA50-47F9-A045-2D1C1F13F6F6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BS" sheetId="3" r:id="rId1"/>
    <sheet name="IS" sheetId="10" r:id="rId2"/>
    <sheet name="CE" sheetId="1" r:id="rId3"/>
    <sheet name="CF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1" l="1"/>
  <c r="B42" i="11"/>
  <c r="B41" i="11"/>
  <c r="B34" i="11"/>
  <c r="B33" i="11"/>
  <c r="B29" i="11"/>
  <c r="B24" i="11"/>
  <c r="B23" i="11"/>
  <c r="B13" i="11"/>
  <c r="G28" i="1"/>
  <c r="B10" i="10"/>
  <c r="B17" i="10" s="1"/>
  <c r="B19" i="10" s="1"/>
  <c r="G21" i="1" l="1"/>
  <c r="F21" i="1"/>
  <c r="F28" i="1" s="1"/>
  <c r="E28" i="1"/>
  <c r="C10" i="10"/>
  <c r="C44" i="3"/>
  <c r="C14" i="3" l="1"/>
  <c r="C41" i="11" l="1"/>
  <c r="C38" i="11"/>
  <c r="C33" i="11"/>
  <c r="C29" i="11"/>
  <c r="C23" i="11"/>
  <c r="C13" i="11"/>
  <c r="C17" i="10"/>
  <c r="C19" i="10" s="1"/>
  <c r="C21" i="10" s="1"/>
  <c r="C38" i="3"/>
  <c r="C45" i="3" s="1"/>
  <c r="C20" i="3"/>
  <c r="C42" i="11" l="1"/>
  <c r="C34" i="11"/>
  <c r="C24" i="11"/>
  <c r="C21" i="3"/>
  <c r="C47" i="3" s="1"/>
</calcChain>
</file>

<file path=xl/sharedStrings.xml><?xml version="1.0" encoding="utf-8"?>
<sst xmlns="http://schemas.openxmlformats.org/spreadsheetml/2006/main" count="135" uniqueCount="104">
  <si>
    <t>№</t>
  </si>
  <si>
    <t>Нийгмийн даатгалын байгууллагад төлсөн</t>
  </si>
  <si>
    <t>Cash and cash equivalents</t>
  </si>
  <si>
    <t>Trade and other receivables</t>
  </si>
  <si>
    <t>Inventories</t>
  </si>
  <si>
    <t>Prepayments</t>
  </si>
  <si>
    <t>ASSETS</t>
  </si>
  <si>
    <t>Current assets</t>
  </si>
  <si>
    <t>Total current assets</t>
  </si>
  <si>
    <t>Non-current assets</t>
  </si>
  <si>
    <t>Property, plant and equipment</t>
  </si>
  <si>
    <t>Intangible assets</t>
  </si>
  <si>
    <t>Deferred tax assets</t>
  </si>
  <si>
    <t>Other non-current assets</t>
  </si>
  <si>
    <t>Total non-current assets</t>
  </si>
  <si>
    <t>TOTAL ASSETS</t>
  </si>
  <si>
    <t>LIABILITIES AND EQUITY</t>
  </si>
  <si>
    <t>Liabilities</t>
  </si>
  <si>
    <t>Trade payables</t>
  </si>
  <si>
    <t>Salary payables</t>
  </si>
  <si>
    <t>Short-term loan</t>
  </si>
  <si>
    <t>Interest payables</t>
  </si>
  <si>
    <t>Tax payables</t>
  </si>
  <si>
    <t>Dividend payables</t>
  </si>
  <si>
    <t>Prepaind income</t>
  </si>
  <si>
    <t>Provisions</t>
  </si>
  <si>
    <t>Long-term loan</t>
  </si>
  <si>
    <t>Total liabilities</t>
  </si>
  <si>
    <t>Equity</t>
  </si>
  <si>
    <t>Share capital</t>
  </si>
  <si>
    <t>Revaluation surplus</t>
  </si>
  <si>
    <t>Additional paid-in capital</t>
  </si>
  <si>
    <t>Retained earnings</t>
  </si>
  <si>
    <t>Total equity</t>
  </si>
  <si>
    <t>TOTAL LIABILITIES AND EQUITY</t>
  </si>
  <si>
    <t xml:space="preserve">    CEO                         ____________(Otgondari A)</t>
  </si>
  <si>
    <t>CFO                     ____________(Delgermaa Ts)</t>
  </si>
  <si>
    <t>BALANCE SHEET</t>
  </si>
  <si>
    <t>Monos foods JSC</t>
  </si>
  <si>
    <t>Registration number: 5568927</t>
  </si>
  <si>
    <t>Cost of goods sold</t>
  </si>
  <si>
    <t>Revenue</t>
  </si>
  <si>
    <t>Gross profit</t>
  </si>
  <si>
    <t>Other income</t>
  </si>
  <si>
    <t>Sales and marketing expense</t>
  </si>
  <si>
    <t>General and administrative expenses</t>
  </si>
  <si>
    <t>Finance expense</t>
  </si>
  <si>
    <t>Other expenses</t>
  </si>
  <si>
    <t>Other gains/ (losses)</t>
  </si>
  <si>
    <t>Profit before tax</t>
  </si>
  <si>
    <t>Income tax expense</t>
  </si>
  <si>
    <t>Profit for the year</t>
  </si>
  <si>
    <t>STATEMENT OF CHANGES IN EQUITY</t>
  </si>
  <si>
    <t>Total amount</t>
  </si>
  <si>
    <t>Adjusted balance</t>
  </si>
  <si>
    <t>Dividends</t>
  </si>
  <si>
    <t>Reduction in share capital</t>
  </si>
  <si>
    <t>In MNT</t>
  </si>
  <si>
    <t>Operating activities</t>
  </si>
  <si>
    <t>Cash received from customers</t>
  </si>
  <si>
    <t>Cash received from insurance</t>
  </si>
  <si>
    <t>Cash received from others</t>
  </si>
  <si>
    <t>Total cash received (+)</t>
  </si>
  <si>
    <t>Employee compensation</t>
  </si>
  <si>
    <t>Taxes paid</t>
  </si>
  <si>
    <t>Interest paid</t>
  </si>
  <si>
    <t>Cash paid to suppliers</t>
  </si>
  <si>
    <t>Utilities paid</t>
  </si>
  <si>
    <t>Other operating expenses paid</t>
  </si>
  <si>
    <t>Insurance paid</t>
  </si>
  <si>
    <t>Fuel and freight paid</t>
  </si>
  <si>
    <t>Total cash paid (-)</t>
  </si>
  <si>
    <t>Net cash provided from operating activities</t>
  </si>
  <si>
    <t>Cash flows grom investing activities</t>
  </si>
  <si>
    <t>Proceeds from borrowings</t>
  </si>
  <si>
    <t>Purchase of property, plant and equipment</t>
  </si>
  <si>
    <t>Purchase of intangible assets</t>
  </si>
  <si>
    <t>Net cash provided from investing activities</t>
  </si>
  <si>
    <t>Cash flows grom financing activities</t>
  </si>
  <si>
    <t>Borrowings paid</t>
  </si>
  <si>
    <t>Loan received</t>
  </si>
  <si>
    <t>Dividend paid</t>
  </si>
  <si>
    <t>Payment of debt</t>
  </si>
  <si>
    <t>Net cash provided from financing activities</t>
  </si>
  <si>
    <t>Foreign exchange losses</t>
  </si>
  <si>
    <t>Increase (decrease) in cash</t>
  </si>
  <si>
    <t>Opening cash balance</t>
  </si>
  <si>
    <t>Closing cash balance</t>
  </si>
  <si>
    <t>Other long term liabilities</t>
  </si>
  <si>
    <t>Long-term provisions</t>
  </si>
  <si>
    <t>Other short term liabilities</t>
  </si>
  <si>
    <t>Deferred tax liabilities</t>
  </si>
  <si>
    <t>Other comprehensive income/loss</t>
  </si>
  <si>
    <t>Realized gain/loss</t>
  </si>
  <si>
    <t>Sales of property, plant and equipment</t>
  </si>
  <si>
    <t>INCOME STATEMENT</t>
  </si>
  <si>
    <t>CASH FLOW STATEMENT</t>
  </si>
  <si>
    <t>Non-current assets held for sale</t>
  </si>
  <si>
    <t>Other comprehensive income</t>
  </si>
  <si>
    <t>Net income</t>
  </si>
  <si>
    <t>Balance as at 12/31/2024</t>
  </si>
  <si>
    <t>Correction of accounting policy change</t>
  </si>
  <si>
    <t>Balance as at 1/1/2024</t>
  </si>
  <si>
    <t>2025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</si>
</sst>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,#00"/>
    <numFmt numFmtId="165" formatCode="#,##0,"/>
    <numFmt numFmtId="166" formatCode="\ #,##0,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9.5"/>
      <color theme="1"/>
      <name val="Arial"/>
      <family val="2"/>
    </font>
    <font>
      <sz val="11"/>
      <color theme="1"/>
      <name val="Calibri"/>
      <family val="2"/>
      <scheme val="minor"/>
    </font>
    <font>
      <b/>
      <sz val="13"/>
      <color rgb="FF666666"/>
      <name val="Arial"/>
      <family val="2"/>
    </font>
    <font>
      <sz val="12"/>
      <color rgb="FF666666"/>
      <name val="Arial"/>
      <family val="2"/>
    </font>
    <font>
      <b/>
      <sz val="12"/>
      <color rgb="FF666666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0" fillId="0" borderId="0" xfId="1" applyFont="1"/>
    <xf numFmtId="0" fontId="6" fillId="0" borderId="2" xfId="0" applyFont="1" applyBorder="1"/>
    <xf numFmtId="43" fontId="6" fillId="0" borderId="2" xfId="1" applyFont="1" applyBorder="1"/>
    <xf numFmtId="0" fontId="6" fillId="0" borderId="3" xfId="0" applyFont="1" applyBorder="1"/>
    <xf numFmtId="43" fontId="6" fillId="0" borderId="3" xfId="1" applyFont="1" applyBorder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43" fontId="8" fillId="0" borderId="0" xfId="1" applyFont="1"/>
    <xf numFmtId="0" fontId="9" fillId="0" borderId="4" xfId="0" applyFont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wrapText="1"/>
    </xf>
    <xf numFmtId="43" fontId="0" fillId="0" borderId="0" xfId="0" applyNumberFormat="1"/>
    <xf numFmtId="0" fontId="12" fillId="0" borderId="0" xfId="0" applyFont="1"/>
    <xf numFmtId="164" fontId="7" fillId="0" borderId="0" xfId="1" applyNumberFormat="1" applyFont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5" fontId="0" fillId="0" borderId="4" xfId="1" applyNumberFormat="1" applyFont="1" applyBorder="1"/>
    <xf numFmtId="0" fontId="0" fillId="0" borderId="4" xfId="0" applyBorder="1"/>
    <xf numFmtId="14" fontId="4" fillId="0" borderId="7" xfId="0" applyNumberFormat="1" applyFont="1" applyBorder="1" applyAlignment="1">
      <alignment horizontal="left" vertical="center" wrapText="1"/>
    </xf>
    <xf numFmtId="165" fontId="7" fillId="0" borderId="0" xfId="1" applyNumberFormat="1" applyFont="1"/>
    <xf numFmtId="165" fontId="8" fillId="0" borderId="0" xfId="1" applyNumberFormat="1" applyFont="1"/>
    <xf numFmtId="165" fontId="6" fillId="0" borderId="3" xfId="1" applyNumberFormat="1" applyFont="1" applyBorder="1"/>
    <xf numFmtId="165" fontId="0" fillId="0" borderId="0" xfId="1" applyNumberFormat="1" applyFont="1"/>
    <xf numFmtId="165" fontId="6" fillId="0" borderId="2" xfId="1" applyNumberFormat="1" applyFont="1" applyBorder="1"/>
    <xf numFmtId="0" fontId="7" fillId="0" borderId="0" xfId="0" applyFont="1" applyAlignment="1">
      <alignment horizontal="left" indent="1"/>
    </xf>
    <xf numFmtId="165" fontId="4" fillId="0" borderId="7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6" fontId="7" fillId="0" borderId="0" xfId="1" applyNumberFormat="1" applyFont="1"/>
    <xf numFmtId="166" fontId="8" fillId="0" borderId="0" xfId="1" applyNumberFormat="1" applyFont="1"/>
    <xf numFmtId="166" fontId="0" fillId="0" borderId="0" xfId="0" applyNumberForma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horizontal="right" vertical="center" wrapText="1"/>
    </xf>
    <xf numFmtId="14" fontId="4" fillId="0" borderId="6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6D0B-C869-4616-8233-0133B6534314}">
  <sheetPr>
    <pageSetUpPr fitToPage="1"/>
  </sheetPr>
  <dimension ref="A1:F50"/>
  <sheetViews>
    <sheetView workbookViewId="0">
      <selection activeCell="E39" sqref="E39"/>
    </sheetView>
  </sheetViews>
  <sheetFormatPr defaultRowHeight="14.5" x14ac:dyDescent="0.35"/>
  <cols>
    <col min="1" max="1" width="45.1796875" customWidth="1"/>
    <col min="2" max="2" width="22.36328125" customWidth="1"/>
    <col min="3" max="3" width="23.90625" style="3" customWidth="1"/>
    <col min="5" max="6" width="16.08984375" bestFit="1" customWidth="1"/>
  </cols>
  <sheetData>
    <row r="1" spans="1:6" x14ac:dyDescent="0.35">
      <c r="A1" s="12" t="s">
        <v>38</v>
      </c>
      <c r="B1" s="12"/>
    </row>
    <row r="2" spans="1:6" x14ac:dyDescent="0.35">
      <c r="A2" s="12" t="s">
        <v>39</v>
      </c>
      <c r="B2" s="12"/>
    </row>
    <row r="3" spans="1:6" x14ac:dyDescent="0.35">
      <c r="A3" s="12" t="s">
        <v>103</v>
      </c>
      <c r="B3" s="12"/>
    </row>
    <row r="4" spans="1:6" ht="18" x14ac:dyDescent="0.4">
      <c r="A4" s="34" t="s">
        <v>37</v>
      </c>
      <c r="B4" s="34"/>
      <c r="C4" s="34"/>
    </row>
    <row r="5" spans="1:6" ht="12" customHeight="1" x14ac:dyDescent="0.4">
      <c r="A5" s="13"/>
      <c r="B5" s="13"/>
      <c r="C5" s="13"/>
    </row>
    <row r="6" spans="1:6" ht="15" thickBot="1" x14ac:dyDescent="0.4">
      <c r="A6" s="21"/>
      <c r="B6" s="20">
        <v>45657</v>
      </c>
      <c r="C6" s="20">
        <v>45930</v>
      </c>
    </row>
    <row r="7" spans="1:6" ht="17" thickBot="1" x14ac:dyDescent="0.4">
      <c r="A7" s="4" t="s">
        <v>6</v>
      </c>
      <c r="B7" s="5"/>
      <c r="C7" s="5"/>
    </row>
    <row r="8" spans="1:6" ht="16" thickTop="1" x14ac:dyDescent="0.35">
      <c r="A8" s="8" t="s">
        <v>7</v>
      </c>
      <c r="B8" s="10"/>
      <c r="C8" s="10"/>
    </row>
    <row r="9" spans="1:6" ht="15.5" x14ac:dyDescent="0.35">
      <c r="A9" s="9" t="s">
        <v>2</v>
      </c>
      <c r="B9" s="23">
        <v>2292388399.4916</v>
      </c>
      <c r="C9" s="23">
        <v>992171756.62050009</v>
      </c>
    </row>
    <row r="10" spans="1:6" ht="15.5" x14ac:dyDescent="0.35">
      <c r="A10" s="9" t="s">
        <v>3</v>
      </c>
      <c r="B10" s="23">
        <v>5541154102.1042004</v>
      </c>
      <c r="C10" s="23">
        <v>8414332378.0193005</v>
      </c>
      <c r="E10" s="15"/>
      <c r="F10" s="15"/>
    </row>
    <row r="11" spans="1:6" ht="15.5" x14ac:dyDescent="0.35">
      <c r="A11" s="9" t="s">
        <v>4</v>
      </c>
      <c r="B11" s="23">
        <v>7806736214.2244015</v>
      </c>
      <c r="C11" s="23">
        <v>8701686296.1049004</v>
      </c>
    </row>
    <row r="12" spans="1:6" ht="15.5" x14ac:dyDescent="0.35">
      <c r="A12" s="9" t="s">
        <v>5</v>
      </c>
      <c r="B12" s="23">
        <v>500671066.49580002</v>
      </c>
      <c r="C12" s="23">
        <v>375360256.24910003</v>
      </c>
    </row>
    <row r="13" spans="1:6" ht="15.5" x14ac:dyDescent="0.35">
      <c r="A13" s="9" t="s">
        <v>97</v>
      </c>
      <c r="B13" s="23">
        <v>1428798812.6622</v>
      </c>
      <c r="C13" s="23">
        <v>0</v>
      </c>
    </row>
    <row r="14" spans="1:6" s="16" customFormat="1" ht="15.5" x14ac:dyDescent="0.35">
      <c r="A14" s="8" t="s">
        <v>8</v>
      </c>
      <c r="B14" s="24">
        <v>17569748594.978203</v>
      </c>
      <c r="C14" s="24">
        <f>SUM(C9:C13)</f>
        <v>18483550686.993801</v>
      </c>
    </row>
    <row r="15" spans="1:6" ht="15.5" x14ac:dyDescent="0.35">
      <c r="A15" s="8" t="s">
        <v>9</v>
      </c>
      <c r="B15" s="24"/>
      <c r="C15" s="24"/>
    </row>
    <row r="16" spans="1:6" ht="15.5" x14ac:dyDescent="0.35">
      <c r="A16" s="9" t="s">
        <v>10</v>
      </c>
      <c r="B16" s="23">
        <v>38045043212.680397</v>
      </c>
      <c r="C16" s="23">
        <v>38859421855.104401</v>
      </c>
    </row>
    <row r="17" spans="1:6" ht="15.5" x14ac:dyDescent="0.35">
      <c r="A17" s="9" t="s">
        <v>11</v>
      </c>
      <c r="B17" s="23">
        <v>327069927.17369998</v>
      </c>
      <c r="C17" s="23">
        <v>306037156.83020002</v>
      </c>
    </row>
    <row r="18" spans="1:6" ht="15.5" x14ac:dyDescent="0.35">
      <c r="A18" s="9" t="s">
        <v>12</v>
      </c>
      <c r="B18" s="23">
        <v>95157299.376200005</v>
      </c>
      <c r="C18" s="23">
        <v>95157299.376200005</v>
      </c>
    </row>
    <row r="19" spans="1:6" ht="15.5" x14ac:dyDescent="0.35">
      <c r="A19" s="9" t="s">
        <v>13</v>
      </c>
      <c r="B19" s="23">
        <v>2951401639.6977</v>
      </c>
      <c r="C19" s="23">
        <v>2149235459.9176002</v>
      </c>
    </row>
    <row r="20" spans="1:6" s="16" customFormat="1" ht="15.5" x14ac:dyDescent="0.35">
      <c r="A20" s="8" t="s">
        <v>14</v>
      </c>
      <c r="B20" s="24">
        <v>41418672078.927994</v>
      </c>
      <c r="C20" s="24">
        <f>SUM(C16:C19)</f>
        <v>41409851771.228401</v>
      </c>
    </row>
    <row r="21" spans="1:6" ht="16.5" x14ac:dyDescent="0.35">
      <c r="A21" s="6" t="s">
        <v>15</v>
      </c>
      <c r="B21" s="25">
        <v>58988420673.906197</v>
      </c>
      <c r="C21" s="25">
        <f>+C20+C14</f>
        <v>59893402458.222198</v>
      </c>
    </row>
    <row r="22" spans="1:6" x14ac:dyDescent="0.35">
      <c r="B22" s="26"/>
      <c r="C22" s="26"/>
    </row>
    <row r="23" spans="1:6" ht="17" thickBot="1" x14ac:dyDescent="0.4">
      <c r="A23" s="4" t="s">
        <v>16</v>
      </c>
      <c r="B23" s="27"/>
      <c r="C23" s="27"/>
    </row>
    <row r="24" spans="1:6" ht="16" thickTop="1" x14ac:dyDescent="0.35">
      <c r="A24" s="8" t="s">
        <v>17</v>
      </c>
      <c r="B24" s="24"/>
      <c r="C24" s="24"/>
    </row>
    <row r="25" spans="1:6" ht="15.5" x14ac:dyDescent="0.35">
      <c r="A25" s="9" t="s">
        <v>18</v>
      </c>
      <c r="B25" s="23">
        <v>1621095551.6584001</v>
      </c>
      <c r="C25" s="23">
        <v>1993779211.6559</v>
      </c>
      <c r="E25" s="15"/>
    </row>
    <row r="26" spans="1:6" ht="15.5" x14ac:dyDescent="0.35">
      <c r="A26" s="9" t="s">
        <v>19</v>
      </c>
      <c r="B26" s="23">
        <v>604991316.77999997</v>
      </c>
      <c r="C26" s="23">
        <v>1174466364</v>
      </c>
    </row>
    <row r="27" spans="1:6" ht="15.5" x14ac:dyDescent="0.35">
      <c r="A27" s="9" t="s">
        <v>22</v>
      </c>
      <c r="B27" s="23">
        <v>950957686.78439999</v>
      </c>
      <c r="C27" s="23">
        <v>1347127437.8648</v>
      </c>
      <c r="E27" s="15"/>
      <c r="F27" s="15"/>
    </row>
    <row r="28" spans="1:6" ht="15.5" x14ac:dyDescent="0.35">
      <c r="A28" s="9" t="s">
        <v>20</v>
      </c>
      <c r="B28" s="23">
        <v>14625080000</v>
      </c>
      <c r="C28" s="23">
        <v>9162500000</v>
      </c>
    </row>
    <row r="29" spans="1:6" ht="15.5" x14ac:dyDescent="0.35">
      <c r="A29" s="9" t="s">
        <v>21</v>
      </c>
      <c r="B29" s="23">
        <v>32354972.267999999</v>
      </c>
      <c r="C29" s="23">
        <v>46058899.601499997</v>
      </c>
    </row>
    <row r="30" spans="1:6" ht="15.5" x14ac:dyDescent="0.35">
      <c r="A30" s="9" t="s">
        <v>23</v>
      </c>
      <c r="B30" s="23">
        <v>0</v>
      </c>
      <c r="C30" s="23">
        <v>0</v>
      </c>
    </row>
    <row r="31" spans="1:6" ht="15.5" x14ac:dyDescent="0.35">
      <c r="A31" s="9" t="s">
        <v>24</v>
      </c>
      <c r="B31" s="23">
        <v>93651258.518399999</v>
      </c>
      <c r="C31" s="23">
        <v>136894589.08160001</v>
      </c>
    </row>
    <row r="32" spans="1:6" ht="15.5" x14ac:dyDescent="0.35">
      <c r="A32" s="9" t="s">
        <v>25</v>
      </c>
      <c r="B32" s="23">
        <v>231013841.59999999</v>
      </c>
      <c r="C32" s="23">
        <v>231013841.59999999</v>
      </c>
    </row>
    <row r="33" spans="1:3" ht="15.5" x14ac:dyDescent="0.35">
      <c r="A33" s="9" t="s">
        <v>90</v>
      </c>
      <c r="B33" s="23">
        <v>1233761082.5111001</v>
      </c>
      <c r="C33" s="23">
        <v>1247957663.5058999</v>
      </c>
    </row>
    <row r="34" spans="1:3" ht="15.5" x14ac:dyDescent="0.35">
      <c r="A34" s="9" t="s">
        <v>26</v>
      </c>
      <c r="B34" s="23">
        <v>13507431878.284599</v>
      </c>
      <c r="C34" s="23">
        <v>13507431878.284599</v>
      </c>
    </row>
    <row r="35" spans="1:3" ht="15.5" x14ac:dyDescent="0.35">
      <c r="A35" s="9" t="s">
        <v>89</v>
      </c>
      <c r="B35" s="23">
        <v>2467568121.7199998</v>
      </c>
      <c r="C35" s="23">
        <v>2467568121.7199998</v>
      </c>
    </row>
    <row r="36" spans="1:3" ht="15.5" x14ac:dyDescent="0.35">
      <c r="A36" s="9" t="s">
        <v>91</v>
      </c>
      <c r="B36" s="23">
        <v>0</v>
      </c>
      <c r="C36" s="23">
        <v>0</v>
      </c>
    </row>
    <row r="37" spans="1:3" ht="15.5" x14ac:dyDescent="0.35">
      <c r="A37" s="9" t="s">
        <v>88</v>
      </c>
      <c r="B37" s="23">
        <v>66972026.560000002</v>
      </c>
      <c r="C37" s="23">
        <v>66972026.560000002</v>
      </c>
    </row>
    <row r="38" spans="1:3" s="16" customFormat="1" ht="15.5" x14ac:dyDescent="0.35">
      <c r="A38" s="8" t="s">
        <v>27</v>
      </c>
      <c r="B38" s="24">
        <v>35434877736.684898</v>
      </c>
      <c r="C38" s="24">
        <f>SUM(C25:C37)</f>
        <v>31381770033.874302</v>
      </c>
    </row>
    <row r="39" spans="1:3" ht="15.5" x14ac:dyDescent="0.35">
      <c r="A39" s="8" t="s">
        <v>28</v>
      </c>
      <c r="B39" s="24"/>
      <c r="C39" s="24"/>
    </row>
    <row r="40" spans="1:3" ht="15.5" x14ac:dyDescent="0.35">
      <c r="A40" s="9" t="s">
        <v>29</v>
      </c>
      <c r="B40" s="23">
        <v>2318181926.7600002</v>
      </c>
      <c r="C40" s="23">
        <v>2318181926.7600002</v>
      </c>
    </row>
    <row r="41" spans="1:3" ht="15.5" x14ac:dyDescent="0.35">
      <c r="A41" s="9" t="s">
        <v>31</v>
      </c>
      <c r="B41" s="23">
        <v>6835733063.1900005</v>
      </c>
      <c r="C41" s="23">
        <v>6835733063.1900005</v>
      </c>
    </row>
    <row r="42" spans="1:3" ht="15.5" x14ac:dyDescent="0.35">
      <c r="A42" s="9" t="s">
        <v>30</v>
      </c>
      <c r="B42" s="23">
        <v>0</v>
      </c>
      <c r="C42" s="17">
        <v>0</v>
      </c>
    </row>
    <row r="43" spans="1:3" ht="15.5" x14ac:dyDescent="0.35">
      <c r="A43" s="9" t="s">
        <v>32</v>
      </c>
      <c r="B43" s="23">
        <v>14399627947.271299</v>
      </c>
      <c r="C43" s="23">
        <v>19357717434.3979</v>
      </c>
    </row>
    <row r="44" spans="1:3" s="16" customFormat="1" ht="15.5" x14ac:dyDescent="0.35">
      <c r="A44" s="8" t="s">
        <v>33</v>
      </c>
      <c r="B44" s="24">
        <v>23553542937.221298</v>
      </c>
      <c r="C44" s="24">
        <f>+C40+C41+C42+C43</f>
        <v>28511632424.3479</v>
      </c>
    </row>
    <row r="45" spans="1:3" ht="17" thickBot="1" x14ac:dyDescent="0.4">
      <c r="A45" s="4" t="s">
        <v>34</v>
      </c>
      <c r="B45" s="25">
        <v>58988420673.906197</v>
      </c>
      <c r="C45" s="25">
        <f>+C38+C44</f>
        <v>59893402458.222198</v>
      </c>
    </row>
    <row r="46" spans="1:3" ht="15" thickTop="1" x14ac:dyDescent="0.35">
      <c r="B46" s="3"/>
    </row>
    <row r="47" spans="1:3" ht="17" thickBot="1" x14ac:dyDescent="0.4">
      <c r="A47" s="4"/>
      <c r="B47" s="5">
        <v>0</v>
      </c>
      <c r="C47" s="5">
        <f>+C21-C45</f>
        <v>0</v>
      </c>
    </row>
    <row r="48" spans="1:3" ht="15" thickTop="1" x14ac:dyDescent="0.35"/>
    <row r="49" spans="1:5" x14ac:dyDescent="0.35">
      <c r="A49" s="35" t="s">
        <v>35</v>
      </c>
      <c r="B49" s="35"/>
      <c r="C49" s="35"/>
      <c r="D49" s="14"/>
      <c r="E49" s="14"/>
    </row>
    <row r="50" spans="1:5" ht="31.5" customHeight="1" x14ac:dyDescent="0.35">
      <c r="A50" s="35" t="s">
        <v>36</v>
      </c>
      <c r="B50" s="35"/>
      <c r="C50" s="35"/>
      <c r="D50" s="14"/>
      <c r="E50" s="14"/>
    </row>
  </sheetData>
  <mergeCells count="3">
    <mergeCell ref="A4:C4"/>
    <mergeCell ref="A49:C49"/>
    <mergeCell ref="A50:C50"/>
  </mergeCells>
  <pageMargins left="0.86" right="0.5" top="0.75" bottom="0.75" header="0.3" footer="0.3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B461-5104-4E0D-A20C-11B34076F57D}">
  <sheetPr>
    <pageSetUpPr fitToPage="1"/>
  </sheetPr>
  <dimension ref="A1:E24"/>
  <sheetViews>
    <sheetView topLeftCell="A4" workbookViewId="0">
      <selection activeCell="B28" sqref="B28"/>
    </sheetView>
  </sheetViews>
  <sheetFormatPr defaultRowHeight="14.5" x14ac:dyDescent="0.35"/>
  <cols>
    <col min="1" max="1" width="50.6328125" customWidth="1"/>
    <col min="2" max="2" width="23.54296875" customWidth="1"/>
    <col min="3" max="3" width="22.54296875" style="3" customWidth="1"/>
    <col min="4" max="4" width="14.1796875" bestFit="1" customWidth="1"/>
    <col min="5" max="5" width="13.6328125" bestFit="1" customWidth="1"/>
  </cols>
  <sheetData>
    <row r="1" spans="1:5" x14ac:dyDescent="0.35">
      <c r="A1" s="12" t="s">
        <v>38</v>
      </c>
      <c r="B1" s="12"/>
    </row>
    <row r="2" spans="1:5" x14ac:dyDescent="0.35">
      <c r="A2" s="12" t="s">
        <v>39</v>
      </c>
      <c r="B2" s="12"/>
    </row>
    <row r="3" spans="1:5" x14ac:dyDescent="0.35">
      <c r="A3" s="12" t="s">
        <v>103</v>
      </c>
      <c r="B3" s="12"/>
    </row>
    <row r="4" spans="1:5" ht="18" x14ac:dyDescent="0.4">
      <c r="A4" s="34" t="s">
        <v>95</v>
      </c>
      <c r="B4" s="34"/>
      <c r="C4" s="34"/>
    </row>
    <row r="6" spans="1:5" ht="15" thickBot="1" x14ac:dyDescent="0.4">
      <c r="A6" s="11"/>
      <c r="B6" s="20">
        <v>45565</v>
      </c>
      <c r="C6" s="20">
        <v>45930</v>
      </c>
    </row>
    <row r="7" spans="1:5" ht="16.5" x14ac:dyDescent="0.35">
      <c r="A7" s="6"/>
      <c r="B7" s="7"/>
      <c r="C7" s="7"/>
    </row>
    <row r="8" spans="1:5" ht="15.5" x14ac:dyDescent="0.35">
      <c r="A8" s="9" t="s">
        <v>41</v>
      </c>
      <c r="B8" s="23">
        <v>27031019983.2356</v>
      </c>
      <c r="C8" s="31">
        <v>36321464505.472702</v>
      </c>
    </row>
    <row r="9" spans="1:5" ht="15.5" x14ac:dyDescent="0.35">
      <c r="A9" s="9" t="s">
        <v>40</v>
      </c>
      <c r="B9" s="23">
        <v>14312122388.8687</v>
      </c>
      <c r="C9" s="31">
        <v>16565869123.471001</v>
      </c>
    </row>
    <row r="10" spans="1:5" ht="15.5" x14ac:dyDescent="0.35">
      <c r="A10" s="8" t="s">
        <v>42</v>
      </c>
      <c r="B10" s="24">
        <f>+B8-B9</f>
        <v>12718897594.366899</v>
      </c>
      <c r="C10" s="32">
        <f>+C8-C9</f>
        <v>19755595382.001701</v>
      </c>
    </row>
    <row r="11" spans="1:5" ht="15.5" x14ac:dyDescent="0.35">
      <c r="A11" s="9" t="s">
        <v>43</v>
      </c>
      <c r="B11" s="23">
        <v>179822784.8057</v>
      </c>
      <c r="C11" s="31">
        <v>60409663.591200002</v>
      </c>
      <c r="D11" s="15"/>
      <c r="E11" s="15"/>
    </row>
    <row r="12" spans="1:5" ht="15.5" x14ac:dyDescent="0.35">
      <c r="A12" s="9" t="s">
        <v>44</v>
      </c>
      <c r="B12" s="23">
        <v>6217869582.5676003</v>
      </c>
      <c r="C12" s="31">
        <v>8452663177.4266005</v>
      </c>
    </row>
    <row r="13" spans="1:5" ht="15.5" x14ac:dyDescent="0.35">
      <c r="A13" s="9" t="s">
        <v>45</v>
      </c>
      <c r="B13" s="23">
        <v>2789669009.0296998</v>
      </c>
      <c r="C13" s="31">
        <v>4122429813.2845998</v>
      </c>
    </row>
    <row r="14" spans="1:5" ht="15.5" x14ac:dyDescent="0.35">
      <c r="A14" s="9" t="s">
        <v>46</v>
      </c>
      <c r="B14" s="23">
        <v>805799805.90490007</v>
      </c>
      <c r="C14" s="31">
        <v>1609545058.9482</v>
      </c>
    </row>
    <row r="15" spans="1:5" ht="15.5" x14ac:dyDescent="0.35">
      <c r="A15" s="9" t="s">
        <v>47</v>
      </c>
      <c r="B15" s="23">
        <v>126636383.2494</v>
      </c>
      <c r="C15" s="31">
        <v>218910167.30379999</v>
      </c>
    </row>
    <row r="16" spans="1:5" ht="15.5" x14ac:dyDescent="0.35">
      <c r="A16" s="9" t="s">
        <v>48</v>
      </c>
      <c r="B16" s="23">
        <v>-26108207.809799999</v>
      </c>
      <c r="C16" s="31">
        <v>2475479695.9404001</v>
      </c>
      <c r="D16" s="15"/>
      <c r="E16" s="15"/>
    </row>
    <row r="17" spans="1:4" ht="15.5" x14ac:dyDescent="0.35">
      <c r="A17" s="8" t="s">
        <v>49</v>
      </c>
      <c r="B17" s="24">
        <f>+B10+B11-B12-B13-B14-B15+B16</f>
        <v>2932637390.6111994</v>
      </c>
      <c r="C17" s="32">
        <f>+C10+C11-C12-C13-C14-C15+C16</f>
        <v>7887936524.5701027</v>
      </c>
    </row>
    <row r="18" spans="1:4" ht="15.5" x14ac:dyDescent="0.35">
      <c r="A18" s="9" t="s">
        <v>50</v>
      </c>
      <c r="B18" s="23">
        <v>314230880.2123</v>
      </c>
      <c r="C18" s="31">
        <v>1294445325.4435</v>
      </c>
    </row>
    <row r="19" spans="1:4" ht="15.5" x14ac:dyDescent="0.35">
      <c r="A19" s="8" t="s">
        <v>51</v>
      </c>
      <c r="B19" s="24">
        <f>+B17-B18</f>
        <v>2618406510.3988996</v>
      </c>
      <c r="C19" s="32">
        <f>+C17-C18</f>
        <v>6593491199.1266022</v>
      </c>
      <c r="D19" s="33"/>
    </row>
    <row r="20" spans="1:4" ht="15.5" x14ac:dyDescent="0.35">
      <c r="A20" s="28" t="s">
        <v>98</v>
      </c>
      <c r="B20" s="23">
        <v>-2504017168.0822001</v>
      </c>
      <c r="C20" s="31">
        <v>0</v>
      </c>
    </row>
    <row r="21" spans="1:4" ht="15.5" x14ac:dyDescent="0.35">
      <c r="A21" s="8" t="s">
        <v>99</v>
      </c>
      <c r="B21" s="24">
        <v>114188159.9991</v>
      </c>
      <c r="C21" s="32">
        <f>+C19+C20</f>
        <v>6593491199.1266022</v>
      </c>
    </row>
    <row r="23" spans="1:4" x14ac:dyDescent="0.35">
      <c r="A23" s="35" t="s">
        <v>35</v>
      </c>
      <c r="B23" s="35"/>
      <c r="C23" s="35"/>
      <c r="D23" s="14"/>
    </row>
    <row r="24" spans="1:4" ht="31.5" customHeight="1" x14ac:dyDescent="0.35">
      <c r="A24" s="35" t="s">
        <v>36</v>
      </c>
      <c r="B24" s="35"/>
      <c r="C24" s="35"/>
      <c r="D24" s="14"/>
    </row>
  </sheetData>
  <mergeCells count="3">
    <mergeCell ref="A4:C4"/>
    <mergeCell ref="A23:C23"/>
    <mergeCell ref="A24:C24"/>
  </mergeCell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workbookViewId="0">
      <selection activeCell="H22" sqref="H22"/>
    </sheetView>
  </sheetViews>
  <sheetFormatPr defaultRowHeight="14.5" x14ac:dyDescent="0.35"/>
  <cols>
    <col min="1" max="1" width="5.6328125" customWidth="1"/>
    <col min="2" max="2" width="30.6328125" customWidth="1"/>
    <col min="3" max="7" width="16.453125" customWidth="1"/>
  </cols>
  <sheetData>
    <row r="1" spans="1:8" x14ac:dyDescent="0.35">
      <c r="A1" s="12" t="s">
        <v>38</v>
      </c>
      <c r="B1" s="3"/>
      <c r="C1" s="3"/>
    </row>
    <row r="2" spans="1:8" x14ac:dyDescent="0.35">
      <c r="A2" s="12" t="s">
        <v>39</v>
      </c>
      <c r="B2" s="3"/>
      <c r="C2" s="3"/>
    </row>
    <row r="3" spans="1:8" x14ac:dyDescent="0.35">
      <c r="A3" s="12" t="s">
        <v>103</v>
      </c>
      <c r="B3" s="3"/>
      <c r="C3" s="3"/>
    </row>
    <row r="4" spans="1:8" x14ac:dyDescent="0.35">
      <c r="A4" s="38" t="s">
        <v>52</v>
      </c>
      <c r="B4" s="38"/>
      <c r="C4" s="38"/>
      <c r="D4" s="38"/>
      <c r="E4" s="38"/>
      <c r="F4" s="38"/>
      <c r="G4" s="38"/>
      <c r="H4" s="38"/>
    </row>
    <row r="5" spans="1:8" x14ac:dyDescent="0.35">
      <c r="A5" s="36"/>
      <c r="B5" s="36"/>
      <c r="F5" s="37"/>
      <c r="G5" s="37"/>
    </row>
    <row r="6" spans="1:8" x14ac:dyDescent="0.35">
      <c r="A6" s="39" t="s">
        <v>0</v>
      </c>
      <c r="B6" s="39" t="s">
        <v>57</v>
      </c>
      <c r="C6" s="39" t="s">
        <v>28</v>
      </c>
      <c r="D6" s="39" t="s">
        <v>31</v>
      </c>
      <c r="E6" s="39" t="s">
        <v>30</v>
      </c>
      <c r="F6" s="39" t="s">
        <v>32</v>
      </c>
      <c r="G6" s="39" t="s">
        <v>53</v>
      </c>
    </row>
    <row r="7" spans="1:8" x14ac:dyDescent="0.35">
      <c r="A7" s="40"/>
      <c r="B7" s="40"/>
      <c r="C7" s="40"/>
      <c r="D7" s="40"/>
      <c r="E7" s="40"/>
      <c r="F7" s="40"/>
      <c r="G7" s="40"/>
    </row>
    <row r="8" spans="1:8" x14ac:dyDescent="0.35">
      <c r="A8" s="41"/>
      <c r="B8" s="41"/>
      <c r="C8" s="41"/>
      <c r="D8" s="41"/>
      <c r="E8" s="41"/>
      <c r="F8" s="41"/>
      <c r="G8" s="41"/>
    </row>
    <row r="9" spans="1:8" x14ac:dyDescent="0.35">
      <c r="A9" s="39">
        <v>1</v>
      </c>
      <c r="B9" s="44" t="s">
        <v>102</v>
      </c>
      <c r="C9" s="42">
        <v>2318181926.7600002</v>
      </c>
      <c r="D9" s="42">
        <v>6835733063.1899996</v>
      </c>
      <c r="E9" s="42">
        <v>2508104274.2886</v>
      </c>
      <c r="F9" s="42">
        <v>10344159900.935699</v>
      </c>
      <c r="G9" s="42">
        <v>22006179165.174301</v>
      </c>
    </row>
    <row r="10" spans="1:8" x14ac:dyDescent="0.35">
      <c r="A10" s="41"/>
      <c r="B10" s="45"/>
      <c r="C10" s="43"/>
      <c r="D10" s="43"/>
      <c r="E10" s="43"/>
      <c r="F10" s="43"/>
      <c r="G10" s="43"/>
    </row>
    <row r="11" spans="1:8" ht="24" x14ac:dyDescent="0.35">
      <c r="A11" s="18">
        <v>2</v>
      </c>
      <c r="B11" s="19" t="s">
        <v>101</v>
      </c>
      <c r="C11" s="29"/>
      <c r="D11" s="29"/>
      <c r="E11" s="29">
        <v>-392324281.78119999</v>
      </c>
      <c r="F11" s="29">
        <v>525802192.04269898</v>
      </c>
      <c r="G11" s="29">
        <v>133477910.261499</v>
      </c>
    </row>
    <row r="12" spans="1:8" x14ac:dyDescent="0.35">
      <c r="A12" s="1">
        <v>3</v>
      </c>
      <c r="B12" s="2" t="s">
        <v>54</v>
      </c>
      <c r="C12" s="30">
        <v>2318181926.7600002</v>
      </c>
      <c r="D12" s="30">
        <v>6835733063.1899996</v>
      </c>
      <c r="E12" s="30">
        <v>2115779992.5074</v>
      </c>
      <c r="F12" s="30">
        <v>10869962092.978399</v>
      </c>
      <c r="G12" s="30">
        <v>22139657075.435799</v>
      </c>
    </row>
    <row r="13" spans="1:8" x14ac:dyDescent="0.35">
      <c r="A13" s="1">
        <v>4</v>
      </c>
      <c r="B13" s="2" t="s">
        <v>51</v>
      </c>
      <c r="C13" s="30">
        <v>0</v>
      </c>
      <c r="D13" s="30">
        <v>0</v>
      </c>
      <c r="E13" s="30">
        <v>0</v>
      </c>
      <c r="F13" s="30">
        <v>4091639143.6851001</v>
      </c>
      <c r="G13" s="30">
        <v>4091639143.6851001</v>
      </c>
    </row>
    <row r="14" spans="1:8" x14ac:dyDescent="0.35">
      <c r="A14" s="1">
        <v>5</v>
      </c>
      <c r="B14" s="2" t="s">
        <v>43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8" x14ac:dyDescent="0.35">
      <c r="A15" s="1">
        <v>6</v>
      </c>
      <c r="B15" s="2" t="s">
        <v>55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8" x14ac:dyDescent="0.35">
      <c r="A16" s="39">
        <v>7</v>
      </c>
      <c r="B16" s="47" t="s">
        <v>56</v>
      </c>
      <c r="C16" s="42">
        <v>0</v>
      </c>
      <c r="D16" s="42">
        <v>0</v>
      </c>
      <c r="E16" s="42">
        <v>-2115779992.5074</v>
      </c>
      <c r="F16" s="42">
        <v>-561973289.39219904</v>
      </c>
      <c r="G16" s="42">
        <v>-2677753281.8996</v>
      </c>
    </row>
    <row r="17" spans="1:7" x14ac:dyDescent="0.35">
      <c r="A17" s="41"/>
      <c r="B17" s="45"/>
      <c r="C17" s="43"/>
      <c r="D17" s="43"/>
      <c r="E17" s="43"/>
      <c r="F17" s="43"/>
      <c r="G17" s="43"/>
    </row>
    <row r="18" spans="1:7" x14ac:dyDescent="0.35">
      <c r="A18" s="39">
        <v>8</v>
      </c>
      <c r="B18" s="44" t="s">
        <v>100</v>
      </c>
      <c r="C18" s="42">
        <v>2318181926.7600002</v>
      </c>
      <c r="D18" s="42">
        <v>6835733063.1899996</v>
      </c>
      <c r="E18" s="42">
        <v>0</v>
      </c>
      <c r="F18" s="42">
        <v>14399627947.271299</v>
      </c>
      <c r="G18" s="42">
        <v>23553542937.221298</v>
      </c>
    </row>
    <row r="19" spans="1:7" x14ac:dyDescent="0.35">
      <c r="A19" s="41"/>
      <c r="B19" s="46"/>
      <c r="C19" s="43"/>
      <c r="D19" s="43"/>
      <c r="E19" s="43"/>
      <c r="F19" s="43"/>
      <c r="G19" s="43"/>
    </row>
    <row r="20" spans="1:7" ht="24" x14ac:dyDescent="0.35">
      <c r="A20" s="18">
        <v>9</v>
      </c>
      <c r="B20" s="22" t="s">
        <v>101</v>
      </c>
      <c r="C20" s="29"/>
      <c r="D20" s="29"/>
      <c r="E20" s="29">
        <v>0</v>
      </c>
      <c r="F20" s="29">
        <v>0</v>
      </c>
      <c r="G20" s="29">
        <v>0</v>
      </c>
    </row>
    <row r="21" spans="1:7" x14ac:dyDescent="0.35">
      <c r="A21" s="1">
        <v>10</v>
      </c>
      <c r="B21" s="2" t="s">
        <v>54</v>
      </c>
      <c r="C21" s="30">
        <v>2318181926.7600002</v>
      </c>
      <c r="D21" s="30">
        <v>6835733063.1899996</v>
      </c>
      <c r="E21" s="30">
        <v>0</v>
      </c>
      <c r="F21" s="30">
        <f>+F18+F20</f>
        <v>14399627947.271299</v>
      </c>
      <c r="G21" s="30">
        <f>+G18+G20</f>
        <v>23553542937.221298</v>
      </c>
    </row>
    <row r="22" spans="1:7" x14ac:dyDescent="0.35">
      <c r="A22" s="1">
        <v>11</v>
      </c>
      <c r="B22" s="2" t="s">
        <v>51</v>
      </c>
      <c r="C22" s="30"/>
      <c r="D22" s="30"/>
      <c r="E22" s="30">
        <v>0</v>
      </c>
      <c r="F22" s="30">
        <v>6593491199.1266003</v>
      </c>
      <c r="G22" s="30">
        <v>6593491199.1266003</v>
      </c>
    </row>
    <row r="23" spans="1:7" x14ac:dyDescent="0.35">
      <c r="A23" s="1">
        <v>12</v>
      </c>
      <c r="B23" s="2" t="s">
        <v>92</v>
      </c>
      <c r="C23" s="30"/>
      <c r="D23" s="30"/>
      <c r="E23" s="30">
        <v>0</v>
      </c>
      <c r="F23" s="30"/>
      <c r="G23" s="30">
        <v>0</v>
      </c>
    </row>
    <row r="24" spans="1:7" x14ac:dyDescent="0.35">
      <c r="A24" s="1">
        <v>13</v>
      </c>
      <c r="B24" s="2" t="s">
        <v>55</v>
      </c>
      <c r="C24" s="30">
        <v>0</v>
      </c>
      <c r="D24" s="30">
        <v>0</v>
      </c>
      <c r="E24" s="30">
        <v>0</v>
      </c>
      <c r="F24" s="30">
        <v>-1635401712</v>
      </c>
      <c r="G24" s="30">
        <v>-1635401712</v>
      </c>
    </row>
    <row r="25" spans="1:7" ht="14.4" customHeight="1" x14ac:dyDescent="0.35">
      <c r="A25" s="39">
        <v>14</v>
      </c>
      <c r="B25" s="47" t="s">
        <v>56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7" x14ac:dyDescent="0.35">
      <c r="A26" s="41"/>
      <c r="B26" s="45"/>
      <c r="C26" s="43"/>
      <c r="D26" s="43"/>
      <c r="E26" s="43"/>
      <c r="F26" s="43"/>
      <c r="G26" s="43"/>
    </row>
    <row r="27" spans="1:7" x14ac:dyDescent="0.35">
      <c r="A27" s="18">
        <v>15</v>
      </c>
      <c r="B27" s="19" t="s">
        <v>93</v>
      </c>
      <c r="C27" s="29"/>
      <c r="D27" s="29"/>
      <c r="E27" s="29">
        <v>0</v>
      </c>
      <c r="F27" s="29">
        <v>0</v>
      </c>
      <c r="G27" s="29">
        <v>0</v>
      </c>
    </row>
    <row r="28" spans="1:7" x14ac:dyDescent="0.35">
      <c r="A28" s="1">
        <v>16</v>
      </c>
      <c r="B28" s="2" t="s">
        <v>100</v>
      </c>
      <c r="C28" s="30">
        <v>2318181926.7600002</v>
      </c>
      <c r="D28" s="30">
        <v>6835733063.1899996</v>
      </c>
      <c r="E28" s="30">
        <f>+E21+E23+E27</f>
        <v>0</v>
      </c>
      <c r="F28" s="30">
        <f>+F21+F22+F27+F24</f>
        <v>19357717434.3979</v>
      </c>
      <c r="G28" s="30">
        <f>+G21+G22+G24</f>
        <v>28511632424.3479</v>
      </c>
    </row>
    <row r="29" spans="1:7" x14ac:dyDescent="0.35">
      <c r="C29" s="48"/>
      <c r="D29" s="48"/>
      <c r="E29" s="48"/>
    </row>
    <row r="30" spans="1:7" ht="14.4" customHeight="1" x14ac:dyDescent="0.35">
      <c r="A30" s="35" t="s">
        <v>35</v>
      </c>
      <c r="B30" s="35"/>
      <c r="C30" s="35"/>
      <c r="D30" s="14"/>
    </row>
    <row r="31" spans="1:7" ht="31.5" customHeight="1" x14ac:dyDescent="0.35">
      <c r="A31" s="35" t="s">
        <v>36</v>
      </c>
      <c r="B31" s="35"/>
      <c r="C31" s="35"/>
      <c r="D31" s="14"/>
    </row>
  </sheetData>
  <mergeCells count="41">
    <mergeCell ref="A30:C30"/>
    <mergeCell ref="A31:C31"/>
    <mergeCell ref="E25:E26"/>
    <mergeCell ref="C29:E29"/>
    <mergeCell ref="F25:F26"/>
    <mergeCell ref="G25:G26"/>
    <mergeCell ref="A25:A26"/>
    <mergeCell ref="B25:B26"/>
    <mergeCell ref="C25:C26"/>
    <mergeCell ref="D25:D26"/>
    <mergeCell ref="F16:F17"/>
    <mergeCell ref="G16:G17"/>
    <mergeCell ref="B18:B19"/>
    <mergeCell ref="A18:A19"/>
    <mergeCell ref="C18:C19"/>
    <mergeCell ref="D18:D19"/>
    <mergeCell ref="E18:E19"/>
    <mergeCell ref="F18:F19"/>
    <mergeCell ref="G18:G19"/>
    <mergeCell ref="A16:A17"/>
    <mergeCell ref="B16:B17"/>
    <mergeCell ref="C16:C17"/>
    <mergeCell ref="D16:D17"/>
    <mergeCell ref="E16:E17"/>
    <mergeCell ref="F9:F10"/>
    <mergeCell ref="G9:G10"/>
    <mergeCell ref="B9:B10"/>
    <mergeCell ref="A9:A10"/>
    <mergeCell ref="C9:C10"/>
    <mergeCell ref="D9:D10"/>
    <mergeCell ref="E9:E10"/>
    <mergeCell ref="A5:B5"/>
    <mergeCell ref="F5:G5"/>
    <mergeCell ref="A4:H4"/>
    <mergeCell ref="A6:A8"/>
    <mergeCell ref="B6:B8"/>
    <mergeCell ref="C6:C8"/>
    <mergeCell ref="D6:D8"/>
    <mergeCell ref="E6:E8"/>
    <mergeCell ref="F6:F8"/>
    <mergeCell ref="G6:G8"/>
  </mergeCells>
  <pageMargins left="0.33" right="0.3" top="0.99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D183-EA16-45F5-9508-9CCB436C02BE}">
  <sheetPr>
    <pageSetUpPr fitToPage="1"/>
  </sheetPr>
  <dimension ref="A1:F52"/>
  <sheetViews>
    <sheetView tabSelected="1" topLeftCell="A20" workbookViewId="0">
      <selection activeCell="D44" sqref="D44"/>
    </sheetView>
  </sheetViews>
  <sheetFormatPr defaultRowHeight="14.5" x14ac:dyDescent="0.35"/>
  <cols>
    <col min="1" max="1" width="54" customWidth="1"/>
    <col min="2" max="2" width="23.90625" customWidth="1"/>
    <col min="3" max="3" width="23.7265625" customWidth="1"/>
    <col min="4" max="4" width="22.54296875" style="3" customWidth="1"/>
  </cols>
  <sheetData>
    <row r="1" spans="1:4" x14ac:dyDescent="0.35">
      <c r="A1" s="12" t="s">
        <v>38</v>
      </c>
      <c r="B1" s="12"/>
      <c r="C1" s="12"/>
    </row>
    <row r="2" spans="1:4" x14ac:dyDescent="0.35">
      <c r="A2" s="12" t="s">
        <v>39</v>
      </c>
      <c r="B2" s="12"/>
      <c r="C2" s="12"/>
    </row>
    <row r="3" spans="1:4" x14ac:dyDescent="0.35">
      <c r="A3" s="12" t="s">
        <v>103</v>
      </c>
      <c r="B3" s="12"/>
      <c r="C3" s="12"/>
    </row>
    <row r="4" spans="1:4" ht="18" x14ac:dyDescent="0.4">
      <c r="A4" s="34" t="s">
        <v>96</v>
      </c>
      <c r="B4" s="34"/>
      <c r="C4" s="34"/>
      <c r="D4" s="34"/>
    </row>
    <row r="6" spans="1:4" ht="15" thickBot="1" x14ac:dyDescent="0.4">
      <c r="A6" s="11"/>
      <c r="B6" s="20">
        <v>45565</v>
      </c>
      <c r="C6" s="20">
        <v>45930</v>
      </c>
    </row>
    <row r="7" spans="1:4" x14ac:dyDescent="0.35">
      <c r="B7" s="3"/>
      <c r="C7" s="26"/>
    </row>
    <row r="8" spans="1:4" x14ac:dyDescent="0.35">
      <c r="B8" s="3"/>
      <c r="C8" s="26"/>
    </row>
    <row r="9" spans="1:4" ht="17" thickBot="1" x14ac:dyDescent="0.4">
      <c r="A9" s="4" t="s">
        <v>58</v>
      </c>
      <c r="B9" s="5"/>
      <c r="C9" s="27"/>
    </row>
    <row r="10" spans="1:4" ht="16" thickTop="1" x14ac:dyDescent="0.35">
      <c r="A10" s="9" t="s">
        <v>59</v>
      </c>
      <c r="B10" s="23">
        <v>28233879924.109798</v>
      </c>
      <c r="C10" s="23">
        <v>37072276492.633202</v>
      </c>
    </row>
    <row r="11" spans="1:4" ht="15.5" x14ac:dyDescent="0.35">
      <c r="A11" s="9" t="s">
        <v>60</v>
      </c>
      <c r="B11" s="23">
        <v>0</v>
      </c>
      <c r="C11" s="23">
        <v>0</v>
      </c>
    </row>
    <row r="12" spans="1:4" ht="15.5" x14ac:dyDescent="0.35">
      <c r="A12" s="9" t="s">
        <v>61</v>
      </c>
      <c r="B12" s="23">
        <v>419194771.1771</v>
      </c>
      <c r="C12" s="23">
        <v>474647636.12970001</v>
      </c>
    </row>
    <row r="13" spans="1:4" ht="15.5" x14ac:dyDescent="0.35">
      <c r="A13" s="8" t="s">
        <v>62</v>
      </c>
      <c r="B13" s="23">
        <f>+B10+B11+B12</f>
        <v>28653074695.2869</v>
      </c>
      <c r="C13" s="23">
        <f>+C10+C11+C12</f>
        <v>37546924128.762901</v>
      </c>
    </row>
    <row r="14" spans="1:4" ht="15.5" x14ac:dyDescent="0.35">
      <c r="A14" s="9" t="s">
        <v>63</v>
      </c>
      <c r="B14" s="23">
        <v>-5399848105.5</v>
      </c>
      <c r="C14" s="23">
        <v>-7054028249.9200001</v>
      </c>
    </row>
    <row r="15" spans="1:4" ht="15.5" x14ac:dyDescent="0.35">
      <c r="A15" s="9" t="s">
        <v>1</v>
      </c>
      <c r="B15" s="23">
        <v>-1838530794.5</v>
      </c>
      <c r="C15" s="23">
        <v>-2110447115.6199999</v>
      </c>
    </row>
    <row r="16" spans="1:4" ht="15.5" x14ac:dyDescent="0.35">
      <c r="A16" s="9" t="s">
        <v>66</v>
      </c>
      <c r="B16" s="23">
        <v>-11288697824.868601</v>
      </c>
      <c r="C16" s="23">
        <v>-11553782609.845301</v>
      </c>
    </row>
    <row r="17" spans="1:3" ht="15.5" x14ac:dyDescent="0.35">
      <c r="A17" s="9" t="s">
        <v>67</v>
      </c>
      <c r="B17" s="23">
        <v>-567991889.54000008</v>
      </c>
      <c r="C17" s="23">
        <v>-631431735.11000001</v>
      </c>
    </row>
    <row r="18" spans="1:3" ht="15.5" x14ac:dyDescent="0.35">
      <c r="A18" s="9" t="s">
        <v>70</v>
      </c>
      <c r="B18" s="23">
        <v>-712173311.51999998</v>
      </c>
      <c r="C18" s="23">
        <v>-824897152.40280008</v>
      </c>
    </row>
    <row r="19" spans="1:3" ht="15.5" x14ac:dyDescent="0.35">
      <c r="A19" s="9" t="s">
        <v>65</v>
      </c>
      <c r="B19" s="23">
        <v>-2254205379.8632002</v>
      </c>
      <c r="C19" s="23">
        <v>-1686385289.4400001</v>
      </c>
    </row>
    <row r="20" spans="1:3" ht="15.5" x14ac:dyDescent="0.35">
      <c r="A20" s="9" t="s">
        <v>64</v>
      </c>
      <c r="B20" s="23">
        <v>-3804801630.4400001</v>
      </c>
      <c r="C20" s="23">
        <v>-4697791117.3900003</v>
      </c>
    </row>
    <row r="21" spans="1:3" ht="15.5" x14ac:dyDescent="0.35">
      <c r="A21" s="9" t="s">
        <v>69</v>
      </c>
      <c r="B21" s="23">
        <v>-105493017.14</v>
      </c>
      <c r="C21" s="23">
        <v>-251379935.94999999</v>
      </c>
    </row>
    <row r="22" spans="1:3" ht="15.5" x14ac:dyDescent="0.35">
      <c r="A22" s="9" t="s">
        <v>68</v>
      </c>
      <c r="B22" s="23">
        <v>-3760255982.8842001</v>
      </c>
      <c r="C22" s="23">
        <v>-5587680137.7530003</v>
      </c>
    </row>
    <row r="23" spans="1:3" ht="15.5" x14ac:dyDescent="0.35">
      <c r="A23" s="8" t="s">
        <v>71</v>
      </c>
      <c r="B23" s="23">
        <f>+B14+B15+B16+B17+B18+B19+B20+B21+B22</f>
        <v>-29731997936.256001</v>
      </c>
      <c r="C23" s="23">
        <f>+C14+C15+C16+C17+C18+C19+C20+C21+C22</f>
        <v>-34397823343.431099</v>
      </c>
    </row>
    <row r="24" spans="1:3" ht="16.5" x14ac:dyDescent="0.35">
      <c r="A24" s="6" t="s">
        <v>72</v>
      </c>
      <c r="B24" s="25">
        <f>+B13+B23</f>
        <v>-1078923240.969101</v>
      </c>
      <c r="C24" s="25">
        <f>+C13+C23</f>
        <v>3149100785.3318024</v>
      </c>
    </row>
    <row r="25" spans="1:3" x14ac:dyDescent="0.35">
      <c r="B25" s="26"/>
      <c r="C25" s="26"/>
    </row>
    <row r="26" spans="1:3" ht="17" thickBot="1" x14ac:dyDescent="0.4">
      <c r="A26" s="4" t="s">
        <v>73</v>
      </c>
      <c r="B26" s="27"/>
      <c r="C26" s="27"/>
    </row>
    <row r="27" spans="1:3" ht="16" thickTop="1" x14ac:dyDescent="0.35">
      <c r="A27" s="9" t="s">
        <v>74</v>
      </c>
      <c r="B27" s="23">
        <v>3900000</v>
      </c>
      <c r="C27" s="23">
        <v>15500000</v>
      </c>
    </row>
    <row r="28" spans="1:3" ht="15.5" x14ac:dyDescent="0.35">
      <c r="A28" s="9" t="s">
        <v>94</v>
      </c>
      <c r="B28" s="23">
        <v>0</v>
      </c>
      <c r="C28" s="23">
        <v>4235000000</v>
      </c>
    </row>
    <row r="29" spans="1:3" s="16" customFormat="1" ht="15.5" x14ac:dyDescent="0.35">
      <c r="A29" s="8" t="s">
        <v>62</v>
      </c>
      <c r="B29" s="24">
        <f>SUM(B27:B28)</f>
        <v>3900000</v>
      </c>
      <c r="C29" s="24">
        <f>SUM(C27:C28)</f>
        <v>4250500000</v>
      </c>
    </row>
    <row r="30" spans="1:3" ht="15.5" x14ac:dyDescent="0.35">
      <c r="A30" s="9" t="s">
        <v>75</v>
      </c>
      <c r="B30" s="23">
        <v>-2397633021.1690998</v>
      </c>
      <c r="C30" s="23">
        <v>-1645132805.4779999</v>
      </c>
    </row>
    <row r="31" spans="1:3" ht="15.5" x14ac:dyDescent="0.35">
      <c r="A31" s="9" t="s">
        <v>76</v>
      </c>
      <c r="B31" s="23">
        <v>-4300000</v>
      </c>
      <c r="C31" s="23">
        <v>-33090200</v>
      </c>
    </row>
    <row r="32" spans="1:3" ht="15.5" x14ac:dyDescent="0.35">
      <c r="A32" s="9" t="s">
        <v>79</v>
      </c>
      <c r="B32" s="23">
        <v>-21000000</v>
      </c>
      <c r="C32" s="23">
        <v>0</v>
      </c>
    </row>
    <row r="33" spans="1:3" ht="15.5" x14ac:dyDescent="0.35">
      <c r="A33" s="8" t="s">
        <v>71</v>
      </c>
      <c r="B33" s="23">
        <f>SUM(B30:B32)</f>
        <v>-2422933021.1690998</v>
      </c>
      <c r="C33" s="23">
        <f>SUM(C30:C32)</f>
        <v>-1678223005.4779999</v>
      </c>
    </row>
    <row r="34" spans="1:3" ht="16.5" x14ac:dyDescent="0.35">
      <c r="A34" s="6" t="s">
        <v>77</v>
      </c>
      <c r="B34" s="25">
        <f>+B29+B33</f>
        <v>-2419033021.1690998</v>
      </c>
      <c r="C34" s="25">
        <f>+C29+C33</f>
        <v>2572276994.5220003</v>
      </c>
    </row>
    <row r="35" spans="1:3" x14ac:dyDescent="0.35">
      <c r="B35" s="26"/>
      <c r="C35" s="26"/>
    </row>
    <row r="36" spans="1:3" ht="17" thickBot="1" x14ac:dyDescent="0.4">
      <c r="A36" s="4" t="s">
        <v>78</v>
      </c>
      <c r="B36" s="27"/>
      <c r="C36" s="27"/>
    </row>
    <row r="37" spans="1:3" ht="16" thickTop="1" x14ac:dyDescent="0.35">
      <c r="A37" s="9" t="s">
        <v>80</v>
      </c>
      <c r="B37" s="23">
        <v>10861364035</v>
      </c>
      <c r="C37" s="23">
        <v>13900000000</v>
      </c>
    </row>
    <row r="38" spans="1:3" s="16" customFormat="1" ht="15.5" x14ac:dyDescent="0.35">
      <c r="A38" s="8" t="s">
        <v>62</v>
      </c>
      <c r="B38" s="24">
        <f>+B37</f>
        <v>10861364035</v>
      </c>
      <c r="C38" s="24">
        <f>+C37</f>
        <v>13900000000</v>
      </c>
    </row>
    <row r="39" spans="1:3" ht="15.5" x14ac:dyDescent="0.35">
      <c r="A39" s="9" t="s">
        <v>82</v>
      </c>
      <c r="B39" s="23">
        <v>-29971304034.990002</v>
      </c>
      <c r="C39" s="23">
        <v>-19362579999.990002</v>
      </c>
    </row>
    <row r="40" spans="1:3" ht="15.5" x14ac:dyDescent="0.35">
      <c r="A40" s="9" t="s">
        <v>81</v>
      </c>
      <c r="B40" s="23">
        <v>0</v>
      </c>
      <c r="C40" s="23">
        <v>-1552245407</v>
      </c>
    </row>
    <row r="41" spans="1:3" ht="15.5" x14ac:dyDescent="0.35">
      <c r="A41" s="8" t="s">
        <v>71</v>
      </c>
      <c r="B41" s="24">
        <f>+B39+B40</f>
        <v>-29971304034.990002</v>
      </c>
      <c r="C41" s="24">
        <f>+C39+C40</f>
        <v>-20914825406.990002</v>
      </c>
    </row>
    <row r="42" spans="1:3" ht="16.5" x14ac:dyDescent="0.35">
      <c r="A42" s="6" t="s">
        <v>83</v>
      </c>
      <c r="B42" s="25">
        <f>+B38+B41</f>
        <v>-19109939999.990002</v>
      </c>
      <c r="C42" s="25">
        <f>+C38+C41</f>
        <v>-7014825406.9900017</v>
      </c>
    </row>
    <row r="43" spans="1:3" x14ac:dyDescent="0.35">
      <c r="B43" s="26"/>
      <c r="C43" s="26"/>
    </row>
    <row r="44" spans="1:3" ht="17" thickBot="1" x14ac:dyDescent="0.4">
      <c r="A44" s="4" t="s">
        <v>84</v>
      </c>
      <c r="B44" s="27">
        <v>-8349727.9791000001</v>
      </c>
      <c r="C44" s="27">
        <v>-6769015.7349000014</v>
      </c>
    </row>
    <row r="45" spans="1:3" ht="17" thickTop="1" x14ac:dyDescent="0.35">
      <c r="A45" s="6" t="s">
        <v>85</v>
      </c>
      <c r="B45" s="25">
        <v>-22616245990.1073</v>
      </c>
      <c r="C45" s="25">
        <v>-1300216642.8710999</v>
      </c>
    </row>
    <row r="46" spans="1:3" x14ac:dyDescent="0.35">
      <c r="B46" s="26"/>
      <c r="C46" s="26"/>
    </row>
    <row r="47" spans="1:3" ht="17" thickBot="1" x14ac:dyDescent="0.4">
      <c r="A47" s="4" t="s">
        <v>86</v>
      </c>
      <c r="B47" s="27">
        <v>27537478725.726101</v>
      </c>
      <c r="C47" s="27">
        <v>2292388399.4916</v>
      </c>
    </row>
    <row r="48" spans="1:3" ht="15" thickTop="1" x14ac:dyDescent="0.35">
      <c r="B48" s="26"/>
      <c r="C48" s="26"/>
    </row>
    <row r="49" spans="1:6" ht="17" thickBot="1" x14ac:dyDescent="0.4">
      <c r="A49" s="4" t="s">
        <v>87</v>
      </c>
      <c r="B49" s="27">
        <v>4921232735.6188002</v>
      </c>
      <c r="C49" s="27">
        <v>992171756.62050009</v>
      </c>
    </row>
    <row r="50" spans="1:6" ht="15" thickTop="1" x14ac:dyDescent="0.35"/>
    <row r="51" spans="1:6" x14ac:dyDescent="0.35">
      <c r="A51" s="35" t="s">
        <v>35</v>
      </c>
      <c r="B51" s="35"/>
      <c r="C51" s="35"/>
      <c r="D51" s="35"/>
      <c r="E51" s="14"/>
      <c r="F51" s="14"/>
    </row>
    <row r="52" spans="1:6" ht="31.5" customHeight="1" x14ac:dyDescent="0.35">
      <c r="A52" s="35" t="s">
        <v>36</v>
      </c>
      <c r="B52" s="35"/>
      <c r="C52" s="35"/>
      <c r="D52" s="35"/>
      <c r="E52" s="14"/>
      <c r="F52" s="14"/>
    </row>
  </sheetData>
  <mergeCells count="3">
    <mergeCell ref="A4:D4"/>
    <mergeCell ref="A51:D51"/>
    <mergeCell ref="A52:D52"/>
  </mergeCells>
  <pageMargins left="0.94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</vt:lpstr>
      <vt:lpstr>IS</vt:lpstr>
      <vt:lpstr>CE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Буяндэлгэр Ганбат</dc:creator>
  <cp:lastModifiedBy>Буяндэлгэр Ганбат</cp:lastModifiedBy>
  <cp:lastPrinted>2023-07-26T09:43:54Z</cp:lastPrinted>
  <dcterms:created xsi:type="dcterms:W3CDTF">2023-07-20T09:20:45Z</dcterms:created>
  <dcterms:modified xsi:type="dcterms:W3CDTF">2025-10-14T11:30:50Z</dcterms:modified>
</cp:coreProperties>
</file>